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43d68988e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sión comercial" sheetId="1" r:id="Rfdf8e409ca9945a1"/>
    <x:sheet xmlns:r="http://schemas.openxmlformats.org/officeDocument/2006/relationships" name="Documentos" sheetId="2" r:id="Ra04a17ed599744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m yyyy"/>
    <x:numFmt numFmtId="201" formatCode="&quot;$&quot;#,##0"/>
    <x:numFmt numFmtId="202" formatCode="#,##0"/>
    <x:numFmt numFmtId="203" formatCode="0.0%"/>
    <x:numFmt numFmtId="204" formatCode="mmm d, yyyy"/>
    <x:numFmt numFmtId="205" formatCode="dd/mm/yyyy"/>
  </x:numFmts>
  <x:fonts count="7">
    <x:font>
      <x:sz val="11"/>
      <x:name val="Carlito"/>
    </x:font>
    <x:font>
      <x:sz val="11"/>
      <x:color rgb="FF192D43"/>
      <x:name val="Arial"/>
    </x:font>
    <x:font>
      <x:b/>
      <x:sz val="16"/>
      <x:color rgb="FF192D43"/>
      <x:name val="Arial"/>
    </x:font>
    <x:font>
      <x:i/>
      <x:sz val="10"/>
      <x:color rgb="FF536579"/>
      <x:name val="Arial"/>
    </x:font>
    <x:font>
      <x:b/>
      <x:sz val="11"/>
      <x:color rgb="FF192D43"/>
      <x:name val="Arial"/>
    </x:font>
    <x:font>
      <x:sz val="10"/>
      <x:color rgb="FF53657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774"/>
      </x:patternFill>
    </x:fill>
    <x:fill>
      <x:patternFill patternType="solid">
        <x:fgColor rgb="FFEDF3F8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EDAE5"/>
      </x:bottom>
      <x:diagonal/>
    </x:border>
  </x:borders>
  <x:cellStyleXfs count="1">
    <x:xf numFmtId="0" fontId="0" fillId="0" borderId="0"/>
  </x:cellStyleXfs>
  <x:cellXfs count="6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20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center" vertical="center"/>
    </x:xf>
    <x:xf numFmtId="200" fontId="6" fillId="2" borderId="0" xfId="0" applyNumberFormat="1" applyFont="1" applyFill="1" applyBorder="1" applyAlignment="1">
      <x:alignment horizontal="center" vertical="center"/>
    </x:xf>
    <x:xf numFmtId="202" fontId="1" fillId="0" borderId="1" xfId="0" applyNumberFormat="1" applyFont="1" applyFill="1" applyBorder="1" applyAlignment="1">
      <x:alignment vertical="center"/>
    </x:xf>
    <x:xf numFmtId="203" fontId="1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1" fontId="4" fillId="0" borderId="1" xfId="0" applyNumberFormat="1" applyFont="1" applyFill="1" applyBorder="1" applyAlignment="1">
      <x:alignment vertical="center"/>
    </x:xf>
    <x:xf numFmtId="203" fontId="4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3" fontId="1" fillId="3" borderId="1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3" fontId="1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1" fontId="4" fillId="3" borderId="0" xfId="0" applyNumberFormat="1" applyFont="1" applyFill="1" applyBorder="1" applyAlignment="1">
      <x:alignment horizontal="right" vertical="center"/>
    </x:xf>
    <x:xf numFmtId="203" fontId="4" fillId="3" borderId="0" xfId="0" applyNumberFormat="1" applyFont="1" applyFill="1" applyBorder="1" applyAlignment="1">
      <x:alignment horizontal="right" vertical="center"/>
    </x:xf>
    <x:xf numFmtId="202" fontId="1" fillId="0" borderId="1" xfId="0" applyNumberFormat="1" applyFont="1" applyFill="1" applyBorder="1" applyAlignment="1">
      <x:alignment horizontal="right" vertical="center"/>
    </x:xf>
    <x:xf numFmtId="203" fontId="1" fillId="0" borderId="1" xfId="0" applyNumberFormat="1" applyFont="1" applyFill="1" applyBorder="1" applyAlignment="1">
      <x:alignment horizontal="right" vertical="center"/>
    </x:xf>
    <x:xf numFmtId="201" fontId="4" fillId="0" borderId="1" xfId="0" applyNumberFormat="1" applyFont="1" applyFill="1" applyBorder="1" applyAlignment="1">
      <x:alignment horizontal="right" vertical="center"/>
    </x:xf>
    <x:xf numFmtId="203" fontId="4" fillId="0" borderId="1" xfId="0" applyNumberFormat="1" applyFont="1" applyFill="1" applyBorder="1" applyAlignment="1">
      <x:alignment horizontal="right" vertical="center"/>
    </x:xf>
    <x:xf numFmtId="201" fontId="1" fillId="3" borderId="1" xfId="0" applyNumberFormat="1" applyFont="1" applyFill="1" applyBorder="1" applyAlignment="1">
      <x:alignment horizontal="right" vertical="center"/>
    </x:xf>
    <x:xf numFmtId="203" fontId="1" fillId="3" borderId="1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4" fontId="1" fillId="3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 vertical="center"/>
    </x:xf>
    <x:xf numFmtId="204" fontId="1" fillId="3" borderId="1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horizontal="center"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1" fillId="4" borderId="1" xfId="0" applyNumberFormat="1" applyFont="1" applyFill="1" applyBorder="1" applyAlignment="1">
      <x:alignment vertical="center"/>
    </x:xf>
    <x:xf numFmtId="204" fontId="1" fillId="4" borderId="1" xfId="0" applyNumberFormat="1" applyFont="1" applyFill="1" applyBorder="1" applyAlignment="1">
      <x:alignment horizontal="center" vertical="center"/>
    </x:xf>
    <x:xf numFmtId="201" fontId="1" fillId="4" borderId="1" xfId="0" applyNumberFormat="1" applyFont="1" applyFill="1" applyBorder="1" applyAlignment="1">
      <x:alignment horizontal="right" vertical="center"/>
    </x:xf>
    <x:xf numFmtId="0" fontId="1" fillId="4" borderId="1" xfId="0" applyNumberFormat="1" applyFont="1" applyFill="1" applyBorder="1" applyAlignment="1">
      <x:alignment horizontal="center" vertical="center"/>
    </x:xf>
    <x:xf numFmtId="205" fontId="6" fillId="2" borderId="0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horizontal="center" vertical="center" wrapText="1"/>
    </x:xf>
    <x:xf numFmtId="205" fontId="1" fillId="3" borderId="1" xfId="0" applyNumberFormat="1" applyFont="1" applyFill="1" applyBorder="1" applyAlignment="1">
      <x:alignment horizontal="center" vertical="center"/>
    </x:xf>
    <x:xf numFmtId="205" fontId="1" fillId="4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ec0e650764576" /><Relationship Type="http://schemas.openxmlformats.org/officeDocument/2006/relationships/theme" Target="/xl/theme/theme1.xml" Id="R8adc18a088534f34" /><Relationship Type="http://schemas.openxmlformats.org/officeDocument/2006/relationships/sharedStrings" Target="/xl/sharedStrings.xml" Id="R92a98f99dce44974" /><Relationship Type="http://schemas.openxmlformats.org/officeDocument/2006/relationships/worksheet" Target="/xl/worksheets/sheet1.xml" Id="Rfdf8e409ca9945a1" /><Relationship Type="http://schemas.openxmlformats.org/officeDocument/2006/relationships/worksheet" Target="/xl/worksheets/sheet2.xml" Id="Ra04a17ed5997444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1e11f077c244bd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Total facturado por cliente (USD)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Facturas de marzo</c:v>
          </c:tx>
          <c:spPr>
            <a:solidFill xmlns:a="http://schemas.openxmlformats.org/drawingml/2006/main">
              <a:srgbClr val="BCCBDC"/>
            </a:solidFill>
          </c:spPr>
          <c:cat>
            <c:strRef>
              <c:f>'Revisión comercial'!$A$14:$A$18</c:f>
              <c:strCache>
                <c:ptCount val="0"/>
              </c:strCache>
            </c:strRef>
          </c:cat>
          <c:val>
            <c:numRef>
              <c:f>'Revisión comercial'!$B$14:$B$18</c:f>
              <c:numCache>
                <c:formatCode>"$"#,##0</c:formatCode>
                <c:ptCount val="0"/>
              </c:numCache>
            </c:numRef>
          </c:val>
        </c:ser>
        <c:ser>
          <c:idx val="1"/>
          <c:order val="1"/>
          <c:tx>
            <c:v>Facturas de abril</c:v>
          </c:tx>
          <c:spPr>
            <a:solidFill xmlns:a="http://schemas.openxmlformats.org/drawingml/2006/main">
              <a:srgbClr val="1F4774"/>
            </a:solidFill>
          </c:spPr>
          <c:cat>
            <c:strRef>
              <c:f>'Revisión comercial'!$A$14:$A$18</c:f>
              <c:strCache>
                <c:ptCount val="0"/>
              </c:strCache>
            </c:strRef>
          </c:cat>
          <c:val>
            <c:numRef>
              <c:f>'Revisión comercial'!$C$14:$C$18</c:f>
              <c:numCache>
                <c:formatCode>"$"#,##0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,&quot;k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4</xdr:row>
      <xdr:rowOff>0</xdr:rowOff>
    </xdr:from>
    <xdr:to>
      <xdr:col>15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1e11f077c244bd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yntheticDocuments" displayName="SyntheticDocuments" ref="A5:G29" headerRowCount="1" totalsRowCount="0" totalsRowShown="0">
  <x:tableColumns count="7">
    <x:tableColumn id="1" name="ID del documento"/>
    <x:tableColumn id="2" name="Fecha de contabilización"/>
    <x:tableColumn id="3" name="Tipo de documento"/>
    <x:tableColumn id="4" name="Cliente"/>
    <x:tableColumn id="5" name="Total (USD)"/>
    <x:tableColumn id="6" name="Anulado"/>
    <x:tableColumn id="7" name="Referenci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51eb6e021f74b0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fd1946a47994c07" /></Relationships>
</file>

<file path=xl/worksheets/sheet1.xml><?xml version="1.0" encoding="utf-8"?>
<x:worksheet xmlns:x="http://schemas.openxmlformats.org/spreadsheetml/2006/main">
  <x:sheetPr>
    <x:tabColor rgb="FF1F4774"/>
  </x:sheetPr>
  <x:sheetViews>
    <x:sheetView showGridLines="0" workbookViewId="0"/>
  </x:sheetViews>
  <x:sheetFormatPr defaultRowHeight="15"/>
  <x:cols>
    <x:col min="1" max="1" width="29" hidden="0" customWidth="1"/>
    <x:col min="2" max="2" width="14" hidden="0" customWidth="1"/>
    <x:col min="3" max="3" width="14" hidden="0" customWidth="1"/>
    <x:col min="4" max="4" width="15" hidden="0" customWidth="1"/>
    <x:col min="5" max="5" width="14" hidden="0" customWidth="1"/>
    <x:col min="6" max="6" width="14" hidden="0" customWidth="1"/>
    <x:col min="7" max="7" width="3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Desempeño comercial de abril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5" t="str">
        <x:v>Ejemplo ilustrativo con clientes y documentos ficticios. Los montos en USD incluyen impuestos.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31" customHeight="1">
      <x:c r="A5" s="19" t="str">
        <x:v>Indicador</x:v>
      </x:c>
      <x:c r="B5" s="63" t="d">
        <x:v>2026-03-01T00:00:00.000Z</x:v>
      </x:c>
      <x:c r="C5" s="63" t="d">
        <x:v>2026-04-01T00:00:00.000Z</x:v>
      </x:c>
      <x:c r="D5" s="19" t="str">
        <x:v>Variación</x:v>
      </x:c>
      <x:c r="E5" s="19" t="str">
        <x:v>Variación (%)</x:v>
      </x:c>
      <x:c r="F5" s="2" t="str"/>
      <x:c r="G5" s="2"/>
      <x:c r="H5" s="2"/>
      <x:c r="I5" s="2"/>
      <x:c r="J5" s="2"/>
      <x:c r="K5" s="2"/>
      <x:c r="L5" s="2"/>
      <x:c r="M5" s="2"/>
      <x:c r="N5" s="2"/>
    </x:row>
    <x:row r="6" ht="25" customHeight="1">
      <x:c r="A6" s="27" t="str">
        <x:v>Total facturado</x:v>
      </x:c>
      <x:c r="B6" s="36" t="n">
        <x:f>SUMIFS('Documentos'!$E$6:$E$29,'Documentos'!$C$6:$C$29,"Factura",'Documentos'!$B$6:$B$29,"&gt;="&amp;B$5,'Documentos'!$B$6:$B$29,"&lt;"&amp;EDATE(B$5,1),'Documentos'!$F$6:$F$29,"No")</x:f>
        <x:v>110050</x:v>
      </x:c>
      <x:c r="C6" s="36" t="n">
        <x:f>SUMIFS('Documentos'!$E$6:$E$29,'Documentos'!$C$6:$C$29,"Factura",'Documentos'!$B$6:$B$29,"&gt;="&amp;C$5,'Documentos'!$B$6:$B$29,"&lt;"&amp;EDATE(C$5,1),'Documentos'!$F$6:$F$29,"No")</x:f>
        <x:v>128400</x:v>
      </x:c>
      <x:c r="D6" s="36" t="n">
        <x:f>C6-B6</x:f>
        <x:v>18350</x:v>
      </x:c>
      <x:c r="E6" s="37" t="n">
        <x:f>IF(B6=0,"n.a.",C6/B6-1)</x:f>
        <x:v>0.16674238982280776</x:v>
      </x:c>
      <x:c r="F6" s="2"/>
      <x:c r="G6" s="2"/>
      <x:c r="H6" s="2"/>
      <x:c r="I6" s="2"/>
      <x:c r="J6" s="2"/>
      <x:c r="K6" s="2"/>
      <x:c r="L6" s="2"/>
      <x:c r="M6" s="2"/>
      <x:c r="N6" s="2"/>
    </x:row>
    <x:row r="7" ht="25" customHeight="1">
      <x:c r="A7" s="2" t="str">
        <x:v>Notas de crédito</x:v>
      </x:c>
      <x:c r="B7" s="38" t="n">
        <x:f>SUMIFS('Documentos'!$E$6:$E$29,'Documentos'!$C$6:$C$29,"Nota de crédito",'Documentos'!$B$6:$B$29,"&gt;="&amp;B$5,'Documentos'!$B$6:$B$29,"&lt;"&amp;EDATE(B$5,1),'Documentos'!$F$6:$F$29,"No")</x:f>
        <x:v>3600</x:v>
      </x:c>
      <x:c r="C7" s="38" t="n">
        <x:f>SUMIFS('Documentos'!$E$6:$E$29,'Documentos'!$C$6:$C$29,"Nota de crédito",'Documentos'!$B$6:$B$29,"&gt;="&amp;C$5,'Documentos'!$B$6:$B$29,"&lt;"&amp;EDATE(C$5,1),'Documentos'!$F$6:$F$29,"No")</x:f>
        <x:v>4800</x:v>
      </x:c>
      <x:c r="D7" s="38" t="n">
        <x:f>C7-B7</x:f>
        <x:v>1200</x:v>
      </x:c>
      <x:c r="E7" s="39" t="n">
        <x:f>IF(B7=0,"n.a.",C7/B7-1)</x:f>
        <x:v>0.33333333333333326</x:v>
      </x:c>
      <x:c r="F7" s="2"/>
      <x:c r="G7" s="2"/>
      <x:c r="H7" s="2"/>
      <x:c r="I7" s="2"/>
      <x:c r="J7" s="2"/>
      <x:c r="K7" s="2"/>
      <x:c r="L7" s="2"/>
      <x:c r="M7" s="2"/>
      <x:c r="N7" s="2"/>
    </x:row>
    <x:row r="8" ht="25" customHeight="1">
      <x:c r="A8" s="30" t="str">
        <x:v>Facturas menos notas de crédito</x:v>
      </x:c>
      <x:c r="B8" s="40" t="n">
        <x:f>B6-B7</x:f>
        <x:v>106450</x:v>
      </x:c>
      <x:c r="C8" s="40" t="n">
        <x:f>C6-C7</x:f>
        <x:v>123600</x:v>
      </x:c>
      <x:c r="D8" s="40" t="n">
        <x:f>C8-B8</x:f>
        <x:v>17150</x:v>
      </x:c>
      <x:c r="E8" s="41" t="n">
        <x:f>IF(B8=0,"n.a.",C8/B8-1)</x:f>
        <x:v>0.1611085016439644</x:v>
      </x:c>
      <x:c r="F8" s="2"/>
      <x:c r="G8" s="2"/>
      <x:c r="H8" s="2"/>
      <x:c r="I8" s="2"/>
      <x:c r="J8" s="2"/>
      <x:c r="K8" s="2"/>
      <x:c r="L8" s="2"/>
      <x:c r="M8" s="2"/>
      <x:c r="N8" s="2"/>
    </x:row>
    <x:row r="9" ht="25" customHeight="1">
      <x:c r="A9" s="6" t="str">
        <x:v>Cantidad de facturas</x:v>
      </x:c>
      <x:c r="B9" s="42" t="n">
        <x:f>COUNTIFS('Documentos'!$C$6:$C$29,"Factura",'Documentos'!$B$6:$B$29,"&gt;="&amp;B$5,'Documentos'!$B$6:$B$29,"&lt;"&amp;EDATE(B$5,1),'Documentos'!$F$6:$F$29,"No")</x:f>
        <x:v>7</x:v>
      </x:c>
      <x:c r="C9" s="42" t="n">
        <x:f>COUNTIFS('Documentos'!$C$6:$C$29,"Factura",'Documentos'!$B$6:$B$29,"&gt;="&amp;C$5,'Documentos'!$B$6:$B$29,"&lt;"&amp;EDATE(C$5,1),'Documentos'!$F$6:$F$29,"No")</x:f>
        <x:v>11</x:v>
      </x:c>
      <x:c r="D9" s="42" t="n">
        <x:f>C9-B9</x:f>
        <x:v>4</x:v>
      </x:c>
      <x:c r="E9" s="43" t="n">
        <x:f>IF(B9=0,"n.a.",C9/B9-1)</x:f>
        <x:v>0.5714285714285714</x:v>
      </x:c>
      <x:c r="F9" s="2"/>
      <x:c r="G9" s="2"/>
      <x:c r="H9" s="2"/>
      <x:c r="I9" s="2"/>
      <x:c r="J9" s="2"/>
      <x:c r="K9" s="2"/>
      <x:c r="L9" s="2"/>
      <x:c r="M9" s="2"/>
      <x:c r="N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5" customHeight="1">
      <x:c r="A11" s="11" t="str">
        <x:v>Northstar registra el mayor aumento del total facturado.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31" customHeight="1">
      <x:c r="A13" s="64" t="str">
        <x:v>Cliente</x:v>
      </x:c>
      <x:c r="B13" s="64" t="str">
        <x:v>Facturas de marzo</x:v>
      </x:c>
      <x:c r="C13" s="64" t="str">
        <x:v>Facturas de abril</x:v>
      </x:c>
      <x:c r="D13" s="64" t="str">
        <x:v>Aumento (USD)</x:v>
      </x:c>
      <x:c r="E13" s="64" t="str">
        <x:v>Crecimiento</x:v>
      </x:c>
      <x:c r="F13" s="64" t="str">
        <x:v>Proporción del aumento</x:v>
      </x:c>
      <x:c r="G13" s="2"/>
      <x:c r="H13" s="2"/>
      <x:c r="I13" s="2"/>
      <x:c r="J13" s="2"/>
      <x:c r="K13" s="2"/>
      <x:c r="L13" s="2"/>
      <x:c r="M13" s="2"/>
      <x:c r="N13" s="2"/>
    </x:row>
    <x:row r="14" ht="25" customHeight="1">
      <x:c r="A14" s="27" t="str">
        <x:v>Northstar Labs</x:v>
      </x:c>
      <x:c r="B14" s="36" t="n">
        <x:f>SUMIFS('Documentos'!$E$6:$E$29,'Documentos'!$D$6:$D$29,$A14,'Documentos'!$C$6:$C$29,"Factura",'Documentos'!$B$6:$B$29,"&gt;="&amp;B$5,'Documentos'!$B$6:$B$29,"&lt;"&amp;EDATE(B$5,1),'Documentos'!$F$6:$F$29,"No")</x:f>
        <x:v>36800</x:v>
      </x:c>
      <x:c r="C14" s="36" t="n">
        <x:f>SUMIFS('Documentos'!$E$6:$E$29,'Documentos'!$D$6:$D$29,$A14,'Documentos'!$C$6:$C$29,"Factura",'Documentos'!$B$6:$B$29,"&gt;="&amp;C$5,'Documentos'!$B$6:$B$29,"&lt;"&amp;EDATE(C$5,1),'Documentos'!$F$6:$F$29,"No")</x:f>
        <x:v>45800</x:v>
      </x:c>
      <x:c r="D14" s="36" t="n">
        <x:f>C14-B14</x:f>
        <x:v>9000</x:v>
      </x:c>
      <x:c r="E14" s="37" t="n">
        <x:f>IF(B14=0,"n.a.",C14/B14-1)</x:f>
        <x:v>0.24456521739130443</x:v>
      </x:c>
      <x:c r="F14" s="37" t="n">
        <x:f>IF($D$6=0,"n.a.",D14/$D$6)</x:f>
        <x:v>0.4904632152588556</x:v>
      </x:c>
      <x:c r="G14" s="2"/>
      <x:c r="H14" s="2"/>
      <x:c r="I14" s="2"/>
      <x:c r="J14" s="2"/>
      <x:c r="K14" s="2"/>
      <x:c r="L14" s="2"/>
      <x:c r="M14" s="2"/>
      <x:c r="N14" s="2"/>
    </x:row>
    <x:row r="15" ht="25" customHeight="1">
      <x:c r="A15" s="2" t="str">
        <x:v>Atlas Medical</x:v>
      </x:c>
      <x:c r="B15" s="38" t="n">
        <x:f>SUMIFS('Documentos'!$E$6:$E$29,'Documentos'!$D$6:$D$29,$A15,'Documentos'!$C$6:$C$29,"Factura",'Documentos'!$B$6:$B$29,"&gt;="&amp;B$5,'Documentos'!$B$6:$B$29,"&lt;"&amp;EDATE(B$5,1),'Documentos'!$F$6:$F$29,"No")</x:f>
        <x:v>30700</x:v>
      </x:c>
      <x:c r="C15" s="38" t="n">
        <x:f>SUMIFS('Documentos'!$E$6:$E$29,'Documentos'!$D$6:$D$29,$A15,'Documentos'!$C$6:$C$29,"Factura",'Documentos'!$B$6:$B$29,"&gt;="&amp;C$5,'Documentos'!$B$6:$B$29,"&lt;"&amp;EDATE(C$5,1),'Documentos'!$F$6:$F$29,"No")</x:f>
        <x:v>34600</x:v>
      </x:c>
      <x:c r="D15" s="38" t="n">
        <x:f>C15-B15</x:f>
        <x:v>3900</x:v>
      </x:c>
      <x:c r="E15" s="39" t="n">
        <x:f>IF(B15=0,"n.a.",C15/B15-1)</x:f>
        <x:v>0.12703583061889256</x:v>
      </x:c>
      <x:c r="F15" s="39" t="n">
        <x:f>IF($D$6=0,"n.a.",D15/$D$6)</x:f>
        <x:v>0.2125340599455041</x:v>
      </x:c>
      <x:c r="G15" s="2"/>
      <x:c r="H15" s="2"/>
      <x:c r="I15" s="2"/>
      <x:c r="J15" s="2"/>
      <x:c r="K15" s="2"/>
      <x:c r="L15" s="2"/>
      <x:c r="M15" s="2"/>
      <x:c r="N15" s="2"/>
    </x:row>
    <x:row r="16" ht="25" customHeight="1">
      <x:c r="A16" s="27" t="str">
        <x:v>Juniper Instruments</x:v>
      </x:c>
      <x:c r="B16" s="36" t="n">
        <x:f>SUMIFS('Documentos'!$E$6:$E$29,'Documentos'!$D$6:$D$29,$A16,'Documentos'!$C$6:$C$29,"Factura",'Documentos'!$B$6:$B$29,"&gt;="&amp;B$5,'Documentos'!$B$6:$B$29,"&lt;"&amp;EDATE(B$5,1),'Documentos'!$F$6:$F$29,"No")</x:f>
        <x:v>16000</x:v>
      </x:c>
      <x:c r="C16" s="36" t="n">
        <x:f>SUMIFS('Documentos'!$E$6:$E$29,'Documentos'!$D$6:$D$29,$A16,'Documentos'!$C$6:$C$29,"Factura",'Documentos'!$B$6:$B$29,"&gt;="&amp;C$5,'Documentos'!$B$6:$B$29,"&lt;"&amp;EDATE(C$5,1),'Documentos'!$F$6:$F$29,"No")</x:f>
        <x:v>18000</x:v>
      </x:c>
      <x:c r="D16" s="36" t="n">
        <x:f>C16-B16</x:f>
        <x:v>2000</x:v>
      </x:c>
      <x:c r="E16" s="37" t="n">
        <x:f>IF(B16=0,"n.a.",C16/B16-1)</x:f>
        <x:v>0.125</x:v>
      </x:c>
      <x:c r="F16" s="37" t="n">
        <x:f>IF($D$6=0,"n.a.",D16/$D$6)</x:f>
        <x:v>0.10899182561307902</x:v>
      </x:c>
      <x:c r="G16" s="2"/>
      <x:c r="H16" s="2"/>
      <x:c r="I16" s="2"/>
      <x:c r="J16" s="2"/>
      <x:c r="K16" s="2"/>
      <x:c r="L16" s="2"/>
      <x:c r="M16" s="2"/>
      <x:c r="N16" s="2"/>
    </x:row>
    <x:row r="17" ht="25" customHeight="1">
      <x:c r="A17" s="2" t="str">
        <x:v>Harbor Biotech</x:v>
      </x:c>
      <x:c r="B17" s="38" t="n">
        <x:f>SUMIFS('Documentos'!$E$6:$E$29,'Documentos'!$D$6:$D$29,$A17,'Documentos'!$C$6:$C$29,"Factura",'Documentos'!$B$6:$B$29,"&gt;="&amp;B$5,'Documentos'!$B$6:$B$29,"&lt;"&amp;EDATE(B$5,1),'Documentos'!$F$6:$F$29,"No")</x:f>
        <x:v>14250</x:v>
      </x:c>
      <x:c r="C17" s="38" t="n">
        <x:f>SUMIFS('Documentos'!$E$6:$E$29,'Documentos'!$D$6:$D$29,$A17,'Documentos'!$C$6:$C$29,"Factura",'Documentos'!$B$6:$B$29,"&gt;="&amp;C$5,'Documentos'!$B$6:$B$29,"&lt;"&amp;EDATE(C$5,1),'Documentos'!$F$6:$F$29,"No")</x:f>
        <x:v>16000</x:v>
      </x:c>
      <x:c r="D17" s="38" t="n">
        <x:f>C17-B17</x:f>
        <x:v>1750</x:v>
      </x:c>
      <x:c r="E17" s="39" t="n">
        <x:f>IF(B17=0,"n.a.",C17/B17-1)</x:f>
        <x:v>0.12280701754385959</x:v>
      </x:c>
      <x:c r="F17" s="39" t="n">
        <x:f>IF($D$6=0,"n.a.",D17/$D$6)</x:f>
        <x:v>0.09536784741144415</x:v>
      </x:c>
      <x:c r="G17" s="2"/>
      <x:c r="H17" s="2"/>
      <x:c r="I17" s="2"/>
      <x:c r="J17" s="2"/>
      <x:c r="K17" s="2"/>
      <x:c r="L17" s="2"/>
      <x:c r="M17" s="2"/>
      <x:c r="N17" s="2"/>
    </x:row>
    <x:row r="18" ht="25" customHeight="1">
      <x:c r="A18" s="27" t="str">
        <x:v>Cedar Research</x:v>
      </x:c>
      <x:c r="B18" s="36" t="n">
        <x:f>SUMIFS('Documentos'!$E$6:$E$29,'Documentos'!$D$6:$D$29,$A18,'Documentos'!$C$6:$C$29,"Factura",'Documentos'!$B$6:$B$29,"&gt;="&amp;B$5,'Documentos'!$B$6:$B$29,"&lt;"&amp;EDATE(B$5,1),'Documentos'!$F$6:$F$29,"No")</x:f>
        <x:v>12300</x:v>
      </x:c>
      <x:c r="C18" s="36" t="n">
        <x:f>SUMIFS('Documentos'!$E$6:$E$29,'Documentos'!$D$6:$D$29,$A18,'Documentos'!$C$6:$C$29,"Factura",'Documentos'!$B$6:$B$29,"&gt;="&amp;C$5,'Documentos'!$B$6:$B$29,"&lt;"&amp;EDATE(C$5,1),'Documentos'!$F$6:$F$29,"No")</x:f>
        <x:v>14000</x:v>
      </x:c>
      <x:c r="D18" s="36" t="n">
        <x:f>C18-B18</x:f>
        <x:v>1700</x:v>
      </x:c>
      <x:c r="E18" s="37" t="n">
        <x:f>IF(B18=0,"n.a.",C18/B18-1)</x:f>
        <x:v>0.1382113821138211</x:v>
      </x:c>
      <x:c r="F18" s="37" t="n">
        <x:f>IF($D$6=0,"n.a.",D18/$D$6)</x:f>
        <x:v>0.09264305177111716</x:v>
      </x:c>
      <x:c r="G18" s="2"/>
      <x:c r="H18" s="2"/>
      <x:c r="I18" s="2"/>
      <x:c r="J18" s="2"/>
      <x:c r="K18" s="2"/>
      <x:c r="L18" s="2"/>
      <x:c r="M18" s="2"/>
      <x:c r="N18" s="2"/>
    </x:row>
    <x:row r="19" ht="25" customHeight="1">
      <x:c r="A19" s="23" t="str">
        <x:v>Total</x:v>
      </x:c>
      <x:c r="B19" s="44" t="n">
        <x:f>SUM(B14:B18)</x:f>
        <x:v>110050</x:v>
      </x:c>
      <x:c r="C19" s="44" t="n">
        <x:f>SUM(C14:C18)</x:f>
        <x:v>128400</x:v>
      </x:c>
      <x:c r="D19" s="44" t="n">
        <x:f>SUM(D14:D18)</x:f>
        <x:v>18350</x:v>
      </x:c>
      <x:c r="E19" s="45" t="n">
        <x:f>E6</x:f>
        <x:v>0.16674238982280776</x:v>
      </x:c>
      <x:c r="F19" s="45" t="n">
        <x:f>SUM(F14:F18)</x:f>
        <x:v>1</x:v>
      </x:c>
      <x:c r="G19" s="2"/>
      <x:c r="H19" s="2"/>
      <x:c r="I19" s="2"/>
      <x:c r="J19" s="2"/>
      <x:c r="K19" s="2"/>
      <x:c r="L19" s="2"/>
      <x:c r="M19" s="2"/>
      <x:c r="N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31" customHeight="1">
      <x:c r="A21" s="64" t="str">
        <x:v>Grupo de clientes</x:v>
      </x:c>
      <x:c r="B21" s="64" t="str">
        <x:v>Facturas de marzo</x:v>
      </x:c>
      <x:c r="C21" s="64" t="str">
        <x:v>Facturas de abril</x:v>
      </x:c>
      <x:c r="D21" s="64" t="str">
        <x:v>Crecimiento</x:v>
      </x:c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5" customHeight="1">
      <x:c r="A22" s="33" t="str">
        <x:v>Otros clientes</x:v>
      </x:c>
      <x:c r="B22" s="46" t="n">
        <x:f>SUM(B16:B18)</x:f>
        <x:v>42550</x:v>
      </x:c>
      <x:c r="C22" s="46" t="n">
        <x:f>SUM(C16:C18)</x:f>
        <x:v>48000</x:v>
      </x:c>
      <x:c r="D22" s="47" t="n">
        <x:f>IF(B22=0,"n.a.",C22/B22-1)</x:f>
        <x:v>0.12808460634547592</x:v>
      </x:c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5" customHeight="1">
      <x:c r="A25" s="11" t="str">
        <x:v>Cómo interpretar los resultados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5" customHeight="1">
      <x:c r="A26" s="14" t="str">
        <x:v>El total facturado y las notas de crédito se presentan por separado. Su diferencia mide los totales de documentos, no los cobros ni la utilidad.</x:v>
      </x:c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</x:row>
    <x:row r="27" ht="25" customHeight="1">
      <x:c r="A27" s="14" t="str">
        <x:v>Las comparaciones por cliente usan el total facturado. Las notas de crédito se registran según su propia fecha de contabilización.</x:v>
      </x:c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</x:row>
    <x:row r="28" ht="25" customHeight="1">
      <x:c r="A28" s="14" t="str">
        <x:v>La hoja Documentos contiene todos los registros ficticios. Modifica un monto para ver cómo se actualizan las fórmulas y el gráfico.</x:v>
      </x:c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</x:sheetData>
  <x:pageMargins left="0.7" right="0.7" top="0.75" bottom="0.75" header="0.3" footer="0.3"/>
  <x:drawing xmlns:r="http://schemas.openxmlformats.org/officeDocument/2006/relationships" r:id="R851eb6e021f74b0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7" hidden="0" customWidth="1"/>
    <x:col min="3" max="3" width="17" hidden="0" customWidth="1"/>
    <x:col min="4" max="4" width="25" hidden="0" customWidth="1"/>
    <x:col min="5" max="5" width="17" hidden="0" customWidth="1"/>
    <x:col min="6" max="6" width="14" hidden="0" customWidth="1"/>
    <x:col min="7" max="7" width="3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Documentos de origen ficticios</x:v>
      </x:c>
      <x:c r="B2" s="2"/>
      <x:c r="C2" s="2"/>
      <x:c r="D2" s="2"/>
      <x:c r="E2" s="2"/>
      <x:c r="F2" s="2"/>
      <x:c r="G2" s="2"/>
    </x:row>
    <x:row r="3" ht="25" customHeight="1">
      <x:c r="A3" s="4" t="str">
        <x:v>Fuente: demostración ilustrativa de Chaski. Todas las filas son ficticias y se crearon para este ejemplo descargable.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31" customHeight="1">
      <x:c r="A5" s="64" t="str">
        <x:v>ID del documento</x:v>
      </x:c>
      <x:c r="B5" s="64" t="str">
        <x:v>Fecha de contabilización</x:v>
      </x:c>
      <x:c r="C5" s="64" t="str">
        <x:v>Tipo de documento</x:v>
      </x:c>
      <x:c r="D5" s="64" t="str">
        <x:v>Cliente</x:v>
      </x:c>
      <x:c r="E5" s="64" t="str">
        <x:v>Total (USD)</x:v>
      </x:c>
      <x:c r="F5" s="64" t="str">
        <x:v>Anulado</x:v>
      </x:c>
      <x:c r="G5" s="64" t="str">
        <x:v>Referencia</x:v>
      </x:c>
    </x:row>
    <x:row r="6" ht="25" customHeight="1">
      <x:c r="A6" s="33" t="str">
        <x:v>DEMO-I1001</x:v>
      </x:c>
      <x:c r="B6" s="65" t="d">
        <x:v>2026-03-03T00:00:00.000Z</x:v>
      </x:c>
      <x:c r="C6" s="33" t="str">
        <x:v>Factura</x:v>
      </x:c>
      <x:c r="D6" s="33" t="str">
        <x:v>Northstar Labs</x:v>
      </x:c>
      <x:c r="E6" s="46" t="n">
        <x:v>18000</x:v>
      </x:c>
      <x:c r="F6" s="54" t="str">
        <x:v>No</x:v>
      </x:c>
      <x:c r="G6" s="33" t="str">
        <x:v>Registro ficticio de ejemplo</x:v>
      </x:c>
    </x:row>
    <x:row r="7" ht="25" customHeight="1">
      <x:c r="A7" s="59" t="str">
        <x:v>DEMO-I1002</x:v>
      </x:c>
      <x:c r="B7" s="66" t="d">
        <x:v>2026-03-18T00:00:00.000Z</x:v>
      </x:c>
      <x:c r="C7" s="59" t="str">
        <x:v>Factura</x:v>
      </x:c>
      <x:c r="D7" s="59" t="str">
        <x:v>Northstar Labs</x:v>
      </x:c>
      <x:c r="E7" s="61" t="n">
        <x:v>18800</x:v>
      </x:c>
      <x:c r="F7" s="62" t="str">
        <x:v>No</x:v>
      </x:c>
      <x:c r="G7" s="59" t="str">
        <x:v>Registro ficticio de ejemplo</x:v>
      </x:c>
    </x:row>
    <x:row r="8" ht="25" customHeight="1">
      <x:c r="A8" s="33" t="str">
        <x:v>DEMO-I1003</x:v>
      </x:c>
      <x:c r="B8" s="65" t="d">
        <x:v>2026-03-06T00:00:00.000Z</x:v>
      </x:c>
      <x:c r="C8" s="33" t="str">
        <x:v>Factura</x:v>
      </x:c>
      <x:c r="D8" s="33" t="str">
        <x:v>Atlas Medical</x:v>
      </x:c>
      <x:c r="E8" s="46" t="n">
        <x:v>15000</x:v>
      </x:c>
      <x:c r="F8" s="54" t="str">
        <x:v>No</x:v>
      </x:c>
      <x:c r="G8" s="33" t="str">
        <x:v>Registro ficticio de ejemplo</x:v>
      </x:c>
    </x:row>
    <x:row r="9" ht="25" customHeight="1">
      <x:c r="A9" s="59" t="str">
        <x:v>DEMO-I1004</x:v>
      </x:c>
      <x:c r="B9" s="66" t="d">
        <x:v>2026-03-24T00:00:00.000Z</x:v>
      </x:c>
      <x:c r="C9" s="59" t="str">
        <x:v>Factura</x:v>
      </x:c>
      <x:c r="D9" s="59" t="str">
        <x:v>Atlas Medical</x:v>
      </x:c>
      <x:c r="E9" s="61" t="n">
        <x:v>15700</x:v>
      </x:c>
      <x:c r="F9" s="62" t="str">
        <x:v>No</x:v>
      </x:c>
      <x:c r="G9" s="59" t="str">
        <x:v>Registro ficticio de ejemplo</x:v>
      </x:c>
    </x:row>
    <x:row r="10" ht="25" customHeight="1">
      <x:c r="A10" s="33" t="str">
        <x:v>DEMO-I1005</x:v>
      </x:c>
      <x:c r="B10" s="65" t="d">
        <x:v>2026-03-10T00:00:00.000Z</x:v>
      </x:c>
      <x:c r="C10" s="33" t="str">
        <x:v>Factura</x:v>
      </x:c>
      <x:c r="D10" s="33" t="str">
        <x:v>Juniper Instruments</x:v>
      </x:c>
      <x:c r="E10" s="46" t="n">
        <x:v>16000</x:v>
      </x:c>
      <x:c r="F10" s="54" t="str">
        <x:v>No</x:v>
      </x:c>
      <x:c r="G10" s="33" t="str">
        <x:v>Registro ficticio de ejemplo</x:v>
      </x:c>
    </x:row>
    <x:row r="11" ht="25" customHeight="1">
      <x:c r="A11" s="59" t="str">
        <x:v>DEMO-I1006</x:v>
      </x:c>
      <x:c r="B11" s="66" t="d">
        <x:v>2026-03-20T00:00:00.000Z</x:v>
      </x:c>
      <x:c r="C11" s="59" t="str">
        <x:v>Factura</x:v>
      </x:c>
      <x:c r="D11" s="59" t="str">
        <x:v>Harbor Biotech</x:v>
      </x:c>
      <x:c r="E11" s="61" t="n">
        <x:v>14250</x:v>
      </x:c>
      <x:c r="F11" s="62" t="str">
        <x:v>No</x:v>
      </x:c>
      <x:c r="G11" s="59" t="str">
        <x:v>Registro ficticio de ejemplo</x:v>
      </x:c>
    </x:row>
    <x:row r="12" ht="25" customHeight="1">
      <x:c r="A12" s="33" t="str">
        <x:v>DEMO-I1007</x:v>
      </x:c>
      <x:c r="B12" s="65" t="d">
        <x:v>2026-03-27T00:00:00.000Z</x:v>
      </x:c>
      <x:c r="C12" s="33" t="str">
        <x:v>Factura</x:v>
      </x:c>
      <x:c r="D12" s="33" t="str">
        <x:v>Cedar Research</x:v>
      </x:c>
      <x:c r="E12" s="46" t="n">
        <x:v>12300</x:v>
      </x:c>
      <x:c r="F12" s="54" t="str">
        <x:v>No</x:v>
      </x:c>
      <x:c r="G12" s="33" t="str">
        <x:v>Registro ficticio de ejemplo</x:v>
      </x:c>
    </x:row>
    <x:row r="13" ht="25" customHeight="1">
      <x:c r="A13" s="59" t="str">
        <x:v>DEMO-C201</x:v>
      </x:c>
      <x:c r="B13" s="66" t="d">
        <x:v>2026-03-12T00:00:00.000Z</x:v>
      </x:c>
      <x:c r="C13" s="59" t="str">
        <x:v>Nota de crédito</x:v>
      </x:c>
      <x:c r="D13" s="59" t="str">
        <x:v>Northstar Labs</x:v>
      </x:c>
      <x:c r="E13" s="61" t="n">
        <x:v>1000</x:v>
      </x:c>
      <x:c r="F13" s="62" t="str">
        <x:v>No</x:v>
      </x:c>
      <x:c r="G13" s="59" t="str">
        <x:v>Registro ficticio de ejemplo</x:v>
      </x:c>
    </x:row>
    <x:row r="14" ht="25" customHeight="1">
      <x:c r="A14" s="33" t="str">
        <x:v>DEMO-C202</x:v>
      </x:c>
      <x:c r="B14" s="65" t="d">
        <x:v>2026-03-25T00:00:00.000Z</x:v>
      </x:c>
      <x:c r="C14" s="33" t="str">
        <x:v>Nota de crédito</x:v>
      </x:c>
      <x:c r="D14" s="33" t="str">
        <x:v>Atlas Medical</x:v>
      </x:c>
      <x:c r="E14" s="46" t="n">
        <x:v>1600</x:v>
      </x:c>
      <x:c r="F14" s="54" t="str">
        <x:v>No</x:v>
      </x:c>
      <x:c r="G14" s="33" t="str">
        <x:v>Registro ficticio de ejemplo</x:v>
      </x:c>
    </x:row>
    <x:row r="15" ht="25" customHeight="1">
      <x:c r="A15" s="59" t="str">
        <x:v>DEMO-C203</x:v>
      </x:c>
      <x:c r="B15" s="66" t="d">
        <x:v>2026-03-28T00:00:00.000Z</x:v>
      </x:c>
      <x:c r="C15" s="59" t="str">
        <x:v>Nota de crédito</x:v>
      </x:c>
      <x:c r="D15" s="59" t="str">
        <x:v>Harbor Biotech</x:v>
      </x:c>
      <x:c r="E15" s="61" t="n">
        <x:v>1000</x:v>
      </x:c>
      <x:c r="F15" s="62" t="str">
        <x:v>No</x:v>
      </x:c>
      <x:c r="G15" s="59" t="str">
        <x:v>Registro ficticio de ejemplo</x:v>
      </x:c>
    </x:row>
    <x:row r="16" ht="25" customHeight="1">
      <x:c r="A16" s="33" t="str">
        <x:v>DEMO-I1042</x:v>
      </x:c>
      <x:c r="B16" s="65" t="d">
        <x:v>2026-04-02T00:00:00.000Z</x:v>
      </x:c>
      <x:c r="C16" s="33" t="str">
        <x:v>Factura</x:v>
      </x:c>
      <x:c r="D16" s="33" t="str">
        <x:v>Northstar Labs</x:v>
      </x:c>
      <x:c r="E16" s="46" t="n">
        <x:v>12400</x:v>
      </x:c>
      <x:c r="F16" s="54" t="str">
        <x:v>No</x:v>
      </x:c>
      <x:c r="G16" s="33" t="str">
        <x:v>Registro ficticio de ejemplo</x:v>
      </x:c>
    </x:row>
    <x:row r="17" ht="25" customHeight="1">
      <x:c r="A17" s="59" t="str">
        <x:v>DEMO-I1047</x:v>
      </x:c>
      <x:c r="B17" s="66" t="d">
        <x:v>2026-04-08T00:00:00.000Z</x:v>
      </x:c>
      <x:c r="C17" s="59" t="str">
        <x:v>Factura</x:v>
      </x:c>
      <x:c r="D17" s="59" t="str">
        <x:v>Northstar Labs</x:v>
      </x:c>
      <x:c r="E17" s="61" t="n">
        <x:v>11400</x:v>
      </x:c>
      <x:c r="F17" s="62" t="str">
        <x:v>No</x:v>
      </x:c>
      <x:c r="G17" s="59" t="str">
        <x:v>Registro ficticio de ejemplo</x:v>
      </x:c>
    </x:row>
    <x:row r="18" ht="25" customHeight="1">
      <x:c r="A18" s="33" t="str">
        <x:v>DEMO-I1062</x:v>
      </x:c>
      <x:c r="B18" s="65" t="d">
        <x:v>2026-04-19T00:00:00.000Z</x:v>
      </x:c>
      <x:c r="C18" s="33" t="str">
        <x:v>Factura</x:v>
      </x:c>
      <x:c r="D18" s="33" t="str">
        <x:v>Northstar Labs</x:v>
      </x:c>
      <x:c r="E18" s="46" t="n">
        <x:v>12000</x:v>
      </x:c>
      <x:c r="F18" s="54" t="str">
        <x:v>No</x:v>
      </x:c>
      <x:c r="G18" s="33" t="str">
        <x:v>Registro ficticio de ejemplo</x:v>
      </x:c>
    </x:row>
    <x:row r="19" ht="25" customHeight="1">
      <x:c r="A19" s="59" t="str">
        <x:v>DEMO-I1071</x:v>
      </x:c>
      <x:c r="B19" s="66" t="d">
        <x:v>2026-04-27T00:00:00.000Z</x:v>
      </x:c>
      <x:c r="C19" s="59" t="str">
        <x:v>Factura</x:v>
      </x:c>
      <x:c r="D19" s="59" t="str">
        <x:v>Northstar Labs</x:v>
      </x:c>
      <x:c r="E19" s="61" t="n">
        <x:v>10000</x:v>
      </x:c>
      <x:c r="F19" s="62" t="str">
        <x:v>No</x:v>
      </x:c>
      <x:c r="G19" s="59" t="str">
        <x:v>Registro ficticio de ejemplo</x:v>
      </x:c>
    </x:row>
    <x:row r="20" ht="25" customHeight="1">
      <x:c r="A20" s="33" t="str">
        <x:v>DEMO-I1045</x:v>
      </x:c>
      <x:c r="B20" s="65" t="d">
        <x:v>2026-04-04T00:00:00.000Z</x:v>
      </x:c>
      <x:c r="C20" s="33" t="str">
        <x:v>Factura</x:v>
      </x:c>
      <x:c r="D20" s="33" t="str">
        <x:v>Atlas Medical</x:v>
      </x:c>
      <x:c r="E20" s="46" t="n">
        <x:v>8600</x:v>
      </x:c>
      <x:c r="F20" s="54" t="str">
        <x:v>No</x:v>
      </x:c>
      <x:c r="G20" s="33" t="str">
        <x:v>Registro ficticio de ejemplo</x:v>
      </x:c>
    </x:row>
    <x:row r="21" ht="25" customHeight="1">
      <x:c r="A21" s="59" t="str">
        <x:v>DEMO-I1058</x:v>
      </x:c>
      <x:c r="B21" s="66" t="d">
        <x:v>2026-04-14T00:00:00.000Z</x:v>
      </x:c>
      <x:c r="C21" s="59" t="str">
        <x:v>Factura</x:v>
      </x:c>
      <x:c r="D21" s="59" t="str">
        <x:v>Atlas Medical</x:v>
      </x:c>
      <x:c r="E21" s="61" t="n">
        <x:v>8600</x:v>
      </x:c>
      <x:c r="F21" s="62" t="str">
        <x:v>No</x:v>
      </x:c>
      <x:c r="G21" s="59" t="str">
        <x:v>Registro ficticio de ejemplo</x:v>
      </x:c>
    </x:row>
    <x:row r="22" ht="25" customHeight="1">
      <x:c r="A22" s="33" t="str">
        <x:v>DEMO-I1064</x:v>
      </x:c>
      <x:c r="B22" s="65" t="d">
        <x:v>2026-04-22T00:00:00.000Z</x:v>
      </x:c>
      <x:c r="C22" s="33" t="str">
        <x:v>Factura</x:v>
      </x:c>
      <x:c r="D22" s="33" t="str">
        <x:v>Atlas Medical</x:v>
      </x:c>
      <x:c r="E22" s="46" t="n">
        <x:v>8600</x:v>
      </x:c>
      <x:c r="F22" s="54" t="str">
        <x:v>No</x:v>
      </x:c>
      <x:c r="G22" s="33" t="str">
        <x:v>Registro ficticio de ejemplo</x:v>
      </x:c>
    </x:row>
    <x:row r="23" ht="25" customHeight="1">
      <x:c r="A23" s="59" t="str">
        <x:v>DEMO-I1074</x:v>
      </x:c>
      <x:c r="B23" s="66" t="d">
        <x:v>2026-04-29T00:00:00.000Z</x:v>
      </x:c>
      <x:c r="C23" s="59" t="str">
        <x:v>Factura</x:v>
      </x:c>
      <x:c r="D23" s="59" t="str">
        <x:v>Atlas Medical</x:v>
      </x:c>
      <x:c r="E23" s="61" t="n">
        <x:v>8800</x:v>
      </x:c>
      <x:c r="F23" s="62" t="str">
        <x:v>No</x:v>
      </x:c>
      <x:c r="G23" s="59" t="str">
        <x:v>Registro ficticio de ejemplo</x:v>
      </x:c>
    </x:row>
    <x:row r="24" ht="25" customHeight="1">
      <x:c r="A24" s="33" t="str">
        <x:v>DEMO-I1050</x:v>
      </x:c>
      <x:c r="B24" s="65" t="d">
        <x:v>2026-04-10T00:00:00.000Z</x:v>
      </x:c>
      <x:c r="C24" s="33" t="str">
        <x:v>Factura</x:v>
      </x:c>
      <x:c r="D24" s="33" t="str">
        <x:v>Juniper Instruments</x:v>
      </x:c>
      <x:c r="E24" s="46" t="n">
        <x:v>18000</x:v>
      </x:c>
      <x:c r="F24" s="54" t="str">
        <x:v>No</x:v>
      </x:c>
      <x:c r="G24" s="33" t="str">
        <x:v>Registro ficticio de ejemplo</x:v>
      </x:c>
    </x:row>
    <x:row r="25" ht="25" customHeight="1">
      <x:c r="A25" s="59" t="str">
        <x:v>DEMO-I1060</x:v>
      </x:c>
      <x:c r="B25" s="66" t="d">
        <x:v>2026-04-17T00:00:00.000Z</x:v>
      </x:c>
      <x:c r="C25" s="59" t="str">
        <x:v>Factura</x:v>
      </x:c>
      <x:c r="D25" s="59" t="str">
        <x:v>Harbor Biotech</x:v>
      </x:c>
      <x:c r="E25" s="61" t="n">
        <x:v>16000</x:v>
      </x:c>
      <x:c r="F25" s="62" t="str">
        <x:v>No</x:v>
      </x:c>
      <x:c r="G25" s="59" t="str">
        <x:v>Registro ficticio de ejemplo</x:v>
      </x:c>
    </x:row>
    <x:row r="26" ht="25" customHeight="1">
      <x:c r="A26" s="33" t="str">
        <x:v>DEMO-I1068</x:v>
      </x:c>
      <x:c r="B26" s="65" t="d">
        <x:v>2026-04-24T00:00:00.000Z</x:v>
      </x:c>
      <x:c r="C26" s="33" t="str">
        <x:v>Factura</x:v>
      </x:c>
      <x:c r="D26" s="33" t="str">
        <x:v>Cedar Research</x:v>
      </x:c>
      <x:c r="E26" s="46" t="n">
        <x:v>14000</x:v>
      </x:c>
      <x:c r="F26" s="54" t="str">
        <x:v>No</x:v>
      </x:c>
      <x:c r="G26" s="33" t="str">
        <x:v>Registro ficticio de ejemplo</x:v>
      </x:c>
    </x:row>
    <x:row r="27" ht="25" customHeight="1">
      <x:c r="A27" s="59" t="str">
        <x:v>DEMO-C218</x:v>
      </x:c>
      <x:c r="B27" s="66" t="d">
        <x:v>2026-04-16T00:00:00.000Z</x:v>
      </x:c>
      <x:c r="C27" s="59" t="str">
        <x:v>Nota de crédito</x:v>
      </x:c>
      <x:c r="D27" s="59" t="str">
        <x:v>Northstar Labs</x:v>
      </x:c>
      <x:c r="E27" s="61" t="n">
        <x:v>1200</x:v>
      </x:c>
      <x:c r="F27" s="62" t="str">
        <x:v>No</x:v>
      </x:c>
      <x:c r="G27" s="59" t="str">
        <x:v>Registro ficticio de ejemplo</x:v>
      </x:c>
    </x:row>
    <x:row r="28" ht="25" customHeight="1">
      <x:c r="A28" s="33" t="str">
        <x:v>DEMO-C220</x:v>
      </x:c>
      <x:c r="B28" s="65" t="d">
        <x:v>2026-04-25T00:00:00.000Z</x:v>
      </x:c>
      <x:c r="C28" s="33" t="str">
        <x:v>Nota de crédito</x:v>
      </x:c>
      <x:c r="D28" s="33" t="str">
        <x:v>Atlas Medical</x:v>
      </x:c>
      <x:c r="E28" s="46" t="n">
        <x:v>1600</x:v>
      </x:c>
      <x:c r="F28" s="54" t="str">
        <x:v>No</x:v>
      </x:c>
      <x:c r="G28" s="33" t="str">
        <x:v>Registro ficticio de ejemplo</x:v>
      </x:c>
    </x:row>
    <x:row r="29" ht="25" customHeight="1">
      <x:c r="A29" s="59" t="str">
        <x:v>DEMO-C223</x:v>
      </x:c>
      <x:c r="B29" s="66" t="d">
        <x:v>2026-04-30T00:00:00.000Z</x:v>
      </x:c>
      <x:c r="C29" s="59" t="str">
        <x:v>Nota de crédito</x:v>
      </x:c>
      <x:c r="D29" s="59" t="str">
        <x:v>Harbor Biotech</x:v>
      </x:c>
      <x:c r="E29" s="61" t="n">
        <x:v>2000</x:v>
      </x:c>
      <x:c r="F29" s="62" t="str">
        <x:v>No</x:v>
      </x:c>
      <x:c r="G29" s="59" t="str">
        <x:v>Registro ficticio de ejemplo</x:v>
      </x:c>
    </x:row>
    <x:row r="30" ht="25" customHeight="1">
      <x:c r="A30" s="2"/>
      <x:c r="B30" s="2"/>
      <x:c r="C30" s="2"/>
      <x:c r="D30" s="2"/>
      <x:c r="E30" s="2"/>
      <x:c r="F30" s="2"/>
      <x:c r="G30" s="2"/>
    </x:row>
  </x:sheetData>
  <x:pageMargins left="0.7" right="0.7" top="0.75" bottom="0.75" header="0.3" footer="0.3"/>
  <x:tableParts count="1">
    <x:tablePart xmlns:r="http://schemas.openxmlformats.org/officeDocument/2006/relationships" r:id="R3fd1946a47994c07"/>
  </x:tableParts>
</x:worksheet>
</file>